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с.Совета, прот.№ 113 от __.09.2026г\Реш.№ 27 от 25.09.2026г. О внес.измен. в бюджет района на 2026г (5)\"/>
    </mc:Choice>
  </mc:AlternateContent>
  <bookViews>
    <workbookView xWindow="-45" yWindow="0" windowWidth="11355" windowHeight="12570" tabRatio="912"/>
  </bookViews>
  <sheets>
    <sheet name=" Пр 1 на 2026" sheetId="86" r:id="rId1"/>
  </sheets>
  <definedNames>
    <definedName name="_xlnm.Print_Titles" localSheetId="0">' Пр 1 на 2026'!$7:$8</definedName>
    <definedName name="_xlnm.Print_Area" localSheetId="0">' Пр 1 на 2026'!$A$1:$D$92</definedName>
  </definedNames>
  <calcPr calcId="162913"/>
</workbook>
</file>

<file path=xl/calcChain.xml><?xml version="1.0" encoding="utf-8"?>
<calcChain xmlns="http://schemas.openxmlformats.org/spreadsheetml/2006/main">
  <c r="D85" i="86" l="1"/>
  <c r="D82" i="86"/>
  <c r="D80" i="86"/>
  <c r="D66" i="86"/>
  <c r="D91" i="86" l="1"/>
  <c r="D49" i="86" l="1"/>
  <c r="D61" i="86" l="1"/>
  <c r="D86" i="86" l="1"/>
  <c r="D87" i="86" l="1"/>
  <c r="D79" i="86"/>
  <c r="D67" i="86"/>
  <c r="D64" i="86"/>
  <c r="D44" i="86"/>
  <c r="D42" i="86"/>
  <c r="D37" i="86"/>
  <c r="D33" i="86"/>
  <c r="D30" i="86"/>
  <c r="D27" i="86"/>
  <c r="D22" i="86"/>
  <c r="D17" i="86"/>
  <c r="D10" i="86"/>
  <c r="D9" i="86" l="1"/>
  <c r="D63" i="86"/>
  <c r="D92" i="86" l="1"/>
</calcChain>
</file>

<file path=xl/sharedStrings.xml><?xml version="1.0" encoding="utf-8"?>
<sst xmlns="http://schemas.openxmlformats.org/spreadsheetml/2006/main" count="175" uniqueCount="175">
  <si>
    <t xml:space="preserve"> Приложение  1</t>
  </si>
  <si>
    <t>Поступление доходов в  бюджет Ачхой-Мартановского  муниципального района</t>
  </si>
  <si>
    <t xml:space="preserve">Код Бюджетной Классификации </t>
  </si>
  <si>
    <t>Наименование доходов</t>
  </si>
  <si>
    <t xml:space="preserve">Сумма </t>
  </si>
  <si>
    <t>1 00 00000 00 0000 000</t>
  </si>
  <si>
    <t>НАЛОГОВЫЕ И НЕНАЛОГОВЫЕ ДОХОДЫ</t>
  </si>
  <si>
    <t>1 01 00000 00 0000 000</t>
  </si>
  <si>
    <t>НАЛОГ НА ДОХОДЫ  ФИЗИЧЕСКИХ ЛИЦ</t>
  </si>
  <si>
    <t>1 01 02010 01 0000 110</t>
  </si>
  <si>
    <t>1 01 02020 01 0000 110</t>
  </si>
  <si>
    <t>1 01 02030 01 0000 110</t>
  </si>
  <si>
    <t>1 01 02040 01 0000 110</t>
  </si>
  <si>
    <t>1 01 02080 01 0000 110</t>
  </si>
  <si>
    <t>1 03 00000 00 0000 000</t>
  </si>
  <si>
    <t>НАЛОГИ НА ТОВАРЫ (РАБОТЫ, УСЛУГИ), РЕАЛИЗУЕМЫЕ НА ТЕРРИТОРИИ РОССИЙСКОЙ ФЕДЕРАЦИИ</t>
  </si>
  <si>
    <t>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</si>
  <si>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</si>
  <si>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</si>
  <si>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</si>
  <si>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</si>
  <si>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</si>
  <si>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</si>
  <si>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</si>
  <si>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</si>
  <si>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</si>
  <si>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</si>
  <si>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</si>
  <si>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</si>
  <si>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</si>
  <si>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</si>
  <si>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налог.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</si>
  <si>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</si>
  <si>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</si>
  <si>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1 06 00000 00 0000 000</t>
  </si>
  <si>
    <t>НАЛОГИ НА ИМУЩЕСТВО</t>
  </si>
  <si>
    <t>1 06 04011 02 0000 110</t>
  </si>
  <si>
    <t>Транспортный налог с организаций</t>
  </si>
  <si>
    <t>1 06 04012 02 0000 110</t>
  </si>
  <si>
    <t>Транспортный налог с физических лиц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</si>
  <si>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</si>
  <si>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</si>
  <si>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</si>
  <si>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</si>
  <si>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1 08 07150 01 0000 110</t>
  </si>
  <si>
    <t>Государственная пошлина за выдачу разрешения на установку рекламной конструкции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</si>
  <si>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</si>
  <si>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</si>
  <si>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</si>
  <si>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</si>
  <si>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1 11 05013 10 0000 120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</si>
  <si>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</si>
  <si>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</si>
  <si>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</si>
  <si>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</si>
  <si>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</si>
  <si>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</si>
  <si>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</si>
  <si>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</si>
  <si>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</si>
  <si>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</si>
  <si>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</si>
  <si>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1 12 01050 01 0000 120</t>
  </si>
  <si>
    <t>Плата за иные виды негативного воздействия на окружающую среду</t>
  </si>
  <si>
    <t>1 13 00000 00 0000 000</t>
  </si>
  <si>
    <t>ДОХОДЫ ОТ ОКАЗАНИЯ ПЛАТНЫХ УСЛУГ И КОМПЕНСАЦИИ ЗАТРАТ ГОСУДАРСТВА</t>
  </si>
  <si>
    <t>1 13 02995 05 0000 130</t>
  </si>
  <si>
    <t>Прочие доходы от компенсации затрат бюджетов муниципальных районов</t>
  </si>
  <si>
    <t>1 14 00000 00 0000 000</t>
  </si>
  <si>
    <t>ДОХОДЫ ОТ ПРОДАЖИ МАТЕРИАЛЬНЫХ И НЕМАТЕРИАЛЬНЫХ АКТИВОВ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</si>
  <si>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</si>
  <si>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</si>
  <si>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1 14 06013 05 0000 430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</si>
  <si>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</si>
  <si>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1 14 06013 10 0000 430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</si>
  <si>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</si>
  <si>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1 14 06025 05 0000 430</t>
  </si>
  <si>
    <t>Доходы от продажи земельных участков, находящихся в собственности муниципальных районов ( за исключением земельных участков муниципальных бюджетных и автономных учреждений)</t>
  </si>
  <si>
    <t>1 16 00000 00 0000 000</t>
  </si>
  <si>
    <t>ШТРАФЫ, САНКЦИИ, ВОЗМЕЩЕНИЕ УЩЕРБА</t>
  </si>
  <si>
    <t>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</si>
  <si>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</si>
  <si>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</t>
  </si>
  <si>
    <t>1 16 01133 01 0000 140</t>
  </si>
  <si>
    <t xml:space="preserve"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</t>
  </si>
  <si>
    <t>1 16 01143 01 0000 140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</si>
  <si>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</t>
  </si>
  <si>
    <t>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</si>
  <si>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</si>
  <si>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</si>
  <si>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</si>
  <si>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1 16 01203 01 0000 140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</si>
  <si>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</si>
  <si>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1 17 00000 00 0000 000</t>
  </si>
  <si>
    <t>ПРОЧИЕ НЕНАЛОГОВЫЕ ДОХОДЫ</t>
  </si>
  <si>
    <t>1 17 15030 05 0000 150</t>
  </si>
  <si>
    <t>Инициативные платежи, зачисляемые в бюджеты муниципальных районов</t>
  </si>
  <si>
    <t>2 00 00000 00 0000 000</t>
  </si>
  <si>
    <t>БЕЗВОЗМЕЗДНЫЕ ПОСТУПЛЕНИЯ</t>
  </si>
  <si>
    <t>2 02 10000 00 0000 150</t>
  </si>
  <si>
    <t xml:space="preserve">Дотации бюджетам бюджетной системы Российской Федерации </t>
  </si>
  <si>
    <t>2 02 15001 05 0000 150</t>
  </si>
  <si>
    <t>Дотации бюджетам муниципальных районов на выравнивание бюджетной обеспеченности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</si>
  <si>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</si>
  <si>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</si>
  <si>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2 02 20000 00 0000 150</t>
  </si>
  <si>
    <t xml:space="preserve">Субсидии бюджетам бюджетной системы Российской Федерации </t>
  </si>
  <si>
    <t>2 02 25304 05 0000 150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</si>
  <si>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</si>
  <si>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2 02 25 466 05 0000 150</t>
  </si>
  <si>
    <t>Субсидии бюджетам муниципальных районов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</si>
  <si>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2 02 25 467 05 0000 150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</si>
  <si>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</si>
  <si>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2 02 25 497 05 0000 150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</si>
  <si>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</si>
  <si>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</si>
  <si>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Субсидия бюджетам муниципальных районов на поддержку отрасли культуры</t>
  </si>
  <si>
    <t>2 02 25555 05 0000 150</t>
  </si>
  <si>
    <t>Субсидии бюджетам муниципальных районов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</si>
  <si>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2 02 27 576 05 0000 150</t>
  </si>
  <si>
    <t>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</si>
  <si>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2 02 29 999 05 0000 150</t>
  </si>
  <si>
    <t>Прочие субсидии бюджетам муниципальных районов</t>
  </si>
  <si>
    <t>2 02 30000 00 0000 150</t>
  </si>
  <si>
    <t xml:space="preserve">Субвенции бюджетам бюджетной системы Российской Федерации 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</si>
  <si>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</si>
  <si>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</si>
  <si>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2 02 30027 05 0000 150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</si>
  <si>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</si>
  <si>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</si>
  <si>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</si>
  <si>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2 02 35118 05 0000 150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</si>
  <si>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</si>
  <si>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</si>
  <si>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</si>
  <si>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</si>
  <si>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 xml:space="preserve">Субвенции бюджетам муниципальных районов на ежемесячное денежное вознаграждение за классное руководство </t>
  </si>
  <si>
    <t>2 02 39999 05 0000 150</t>
  </si>
  <si>
    <t>Прочие субвенции бюджетам муниципальных районов</t>
  </si>
  <si>
    <t>2 02 40000 05 0000 150</t>
  </si>
  <si>
    <t>Иные межбюджетные трансферты</t>
  </si>
  <si>
    <t>2 02 45454 05 0000 150</t>
  </si>
  <si>
    <t>Межбюджетные трансферты, передаваемые бюджетам муниципальных районов на создание модельных муниципальных библиотек</t>
  </si>
  <si>
    <t>2 02 49999 05 0000 150</t>
  </si>
  <si>
    <t xml:space="preserve">Прочие  межбюджетные трансферты, передаваемые бюджетам муниципальных районов </t>
  </si>
  <si>
    <t>ВСЕГО ДОХОДОВ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</si>
  <si>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</si>
  <si>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2 02 45179 05 0000 150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</si>
  <si>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</si>
  <si>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</si>
  <si>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</si>
  <si>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</si>
  <si>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</si>
  <si>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</si>
  <si>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</si>
  <si>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1 01 02210 01 0000 110</t>
  </si>
  <si>
    <t>Налог на доходы физических лиц в части суммы налога, относящейся к налоговой базе, указанной в пункте 62 статьи 210 Налогового кодекса Российской Федерации, не превышающей 5 миллионов рублей</t>
  </si>
  <si>
    <t>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</si>
  <si>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</si>
  <si>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1 16 01093 01 0000 140</t>
  </si>
  <si>
    <t>1 16 01153 01 0000 140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</si>
  <si>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  налагаемые мировыми судьями, комиссиями по делам несовершеннолетних и защите их прав </t>
  </si>
  <si>
    <t>1 16 07090 05 0000 140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</si>
  <si>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</si>
  <si>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1 16 10100 05 0000 140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</si>
  <si>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</si>
  <si>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2 02 25179 05 0000 150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</si>
  <si>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</si>
  <si>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Чеченской Республики в 2026 году</t>
  </si>
  <si>
    <t>2 02 25454 05 0000 150</t>
  </si>
  <si>
    <t>2 02 25517 05 0000 150</t>
  </si>
  <si>
    <t>Субсидии бюджетам муниципальных районов на поддержку творческой деятельности и техническое оснащение детских и кукольных театров</t>
  </si>
  <si>
    <t>Субсидии бюджетам муниципальных районов на создание модельных муниципальных библиотек</t>
  </si>
  <si>
    <t xml:space="preserve">к решению "О внесении изменений в решение от  30.12.2025г. № 47 "Об утверждении бюджета Ачхой-Мартановского муниципального района Чеченской Республики на 2026  год " </t>
  </si>
  <si>
    <t>от 25.09.2026г.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</si>
</sst>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#,##0.000"/>
    <numFmt numFmtId="166" formatCode="#,##0.00000"/>
    <numFmt numFmtId="167" formatCode="0.000"/>
    <numFmt numFmtId="168" formatCode="#,##0.0000"/>
    <numFmt numFmtId="169" formatCode="#,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11"/>
      <color indexed="8"/>
      <name val="Calibri"/>
      <family val="2"/>
      <scheme val="minor"/>
    </font>
    <font>
      <b/>
      <sz val="10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3">
    <xf numFmtId="0" fontId="0" fillId="0" borderId="0"/>
    <xf numFmtId="0" fontId="11" fillId="0" borderId="0"/>
    <xf numFmtId="0" fontId="10" fillId="0" borderId="0" applyNumberFormat="0" applyFont="0" applyFill="0" applyBorder="0" applyAlignment="0" applyProtection="0">
      <alignment vertical="top"/>
    </xf>
    <xf numFmtId="0" fontId="8" fillId="0" borderId="0"/>
    <xf numFmtId="164" fontId="7" fillId="0" borderId="0" applyFont="0" applyFill="0" applyBorder="0" applyAlignment="0" applyProtection="0"/>
    <xf numFmtId="0" fontId="12" fillId="0" borderId="0"/>
    <xf numFmtId="0" fontId="6" fillId="0" borderId="0"/>
    <xf numFmtId="0" fontId="8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5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1" applyNumberFormat="0" applyAlignment="0" applyProtection="0"/>
    <xf numFmtId="0" fontId="16" fillId="21" borderId="2" applyNumberFormat="0" applyAlignment="0" applyProtection="0"/>
    <xf numFmtId="0" fontId="17" fillId="21" borderId="1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2" borderId="7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7" fillId="24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0" borderId="0" applyNumberFormat="0" applyFont="0" applyFill="0" applyBorder="0" applyAlignment="0" applyProtection="0">
      <alignment vertical="top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2" fillId="0" borderId="0"/>
    <xf numFmtId="0" fontId="33" fillId="0" borderId="0"/>
    <xf numFmtId="0" fontId="13" fillId="24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34" fillId="0" borderId="0"/>
    <xf numFmtId="0" fontId="34" fillId="0" borderId="0"/>
    <xf numFmtId="0" fontId="8" fillId="0" borderId="0"/>
  </cellStyleXfs>
  <cellXfs count="75">
    <xf numFmtId="0" fontId="0" fillId="0" borderId="0" xfId="0"/>
    <xf numFmtId="0" fontId="35" fillId="0" borderId="0" xfId="0" applyFont="1" applyAlignment="1">
      <alignment horizontal="center"/>
    </xf>
    <xf numFmtId="0" fontId="36" fillId="0" borderId="0" xfId="0" applyFont="1" applyFill="1"/>
    <xf numFmtId="0" fontId="0" fillId="0" borderId="0" xfId="0" applyAlignment="1"/>
    <xf numFmtId="49" fontId="8" fillId="0" borderId="10" xfId="0" applyNumberFormat="1" applyFont="1" applyFill="1" applyBorder="1" applyAlignment="1">
      <alignment horizontal="center" vertical="center" wrapText="1"/>
    </xf>
    <xf numFmtId="49" fontId="8" fillId="25" borderId="11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25" borderId="14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0" fontId="37" fillId="0" borderId="0" xfId="0" applyFont="1" applyFill="1"/>
    <xf numFmtId="0" fontId="8" fillId="0" borderId="14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vertical="center"/>
    </xf>
    <xf numFmtId="166" fontId="38" fillId="0" borderId="0" xfId="0" applyNumberFormat="1" applyFont="1" applyFill="1" applyAlignment="1">
      <alignment vertical="center"/>
    </xf>
    <xf numFmtId="0" fontId="8" fillId="25" borderId="13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left" vertical="center" wrapText="1"/>
    </xf>
    <xf numFmtId="167" fontId="37" fillId="0" borderId="0" xfId="0" applyNumberFormat="1" applyFont="1" applyFill="1"/>
    <xf numFmtId="0" fontId="8" fillId="25" borderId="19" xfId="0" applyFont="1" applyFill="1" applyBorder="1" applyAlignment="1">
      <alignment horizontal="left" vertical="center" wrapText="1"/>
    </xf>
    <xf numFmtId="0" fontId="8" fillId="25" borderId="14" xfId="82" applyNumberFormat="1" applyFont="1" applyFill="1" applyBorder="1" applyAlignment="1" applyProtection="1">
      <alignment horizontal="left" vertical="center" wrapText="1"/>
      <protection hidden="1"/>
    </xf>
    <xf numFmtId="168" fontId="36" fillId="0" borderId="0" xfId="0" applyNumberFormat="1" applyFont="1" applyFill="1"/>
    <xf numFmtId="166" fontId="36" fillId="0" borderId="0" xfId="0" applyNumberFormat="1" applyFont="1" applyFill="1"/>
    <xf numFmtId="0" fontId="8" fillId="0" borderId="14" xfId="0" applyFont="1" applyBorder="1" applyAlignment="1">
      <alignment vertical="center" wrapText="1"/>
    </xf>
    <xf numFmtId="0" fontId="36" fillId="0" borderId="0" xfId="0" applyFont="1" applyFill="1" applyAlignment="1">
      <alignment horizontal="center"/>
    </xf>
    <xf numFmtId="0" fontId="36" fillId="25" borderId="0" xfId="0" applyFont="1" applyFill="1" applyAlignment="1">
      <alignment horizontal="left" vertical="center" wrapText="1"/>
    </xf>
    <xf numFmtId="166" fontId="9" fillId="0" borderId="0" xfId="0" applyNumberFormat="1" applyFont="1" applyFill="1"/>
    <xf numFmtId="165" fontId="36" fillId="0" borderId="0" xfId="0" applyNumberFormat="1" applyFont="1" applyFill="1"/>
    <xf numFmtId="0" fontId="8" fillId="0" borderId="26" xfId="0" applyFont="1" applyFill="1" applyBorder="1" applyAlignment="1">
      <alignment vertical="top" wrapText="1"/>
    </xf>
    <xf numFmtId="0" fontId="8" fillId="0" borderId="26" xfId="0" applyFont="1" applyFill="1" applyBorder="1" applyAlignment="1">
      <alignment vertical="center" wrapText="1"/>
    </xf>
    <xf numFmtId="0" fontId="31" fillId="25" borderId="16" xfId="0" applyFont="1" applyFill="1" applyBorder="1" applyAlignment="1">
      <alignment horizontal="center" vertical="center" wrapText="1"/>
    </xf>
    <xf numFmtId="0" fontId="31" fillId="25" borderId="14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25" borderId="0" xfId="0" applyFont="1" applyFill="1" applyBorder="1" applyAlignment="1">
      <alignment horizontal="left" vertical="center" wrapText="1"/>
    </xf>
    <xf numFmtId="165" fontId="8" fillId="0" borderId="0" xfId="0" applyNumberFormat="1" applyFont="1" applyFill="1"/>
    <xf numFmtId="0" fontId="8" fillId="25" borderId="14" xfId="0" applyFont="1" applyFill="1" applyBorder="1" applyAlignment="1">
      <alignment horizontal="left" vertical="top" wrapText="1"/>
    </xf>
    <xf numFmtId="0" fontId="8" fillId="25" borderId="14" xfId="0" applyFont="1" applyFill="1" applyBorder="1" applyAlignment="1">
      <alignment horizontal="justify" vertical="top" wrapText="1"/>
    </xf>
    <xf numFmtId="49" fontId="8" fillId="2" borderId="13" xfId="0" applyNumberFormat="1" applyFont="1" applyFill="1" applyBorder="1" applyAlignment="1">
      <alignment horizontal="center" vertical="center"/>
    </xf>
    <xf numFmtId="49" fontId="8" fillId="25" borderId="14" xfId="0" applyNumberFormat="1" applyFont="1" applyFill="1" applyBorder="1" applyAlignment="1">
      <alignment horizontal="left" vertical="top" wrapText="1"/>
    </xf>
    <xf numFmtId="0" fontId="8" fillId="25" borderId="14" xfId="0" applyFont="1" applyFill="1" applyBorder="1" applyAlignment="1">
      <alignment horizontal="justify" vertical="center" wrapText="1"/>
    </xf>
    <xf numFmtId="0" fontId="8" fillId="2" borderId="14" xfId="0" applyFont="1" applyFill="1" applyBorder="1" applyAlignment="1">
      <alignment vertical="center" wrapText="1"/>
    </xf>
    <xf numFmtId="49" fontId="8" fillId="0" borderId="13" xfId="82" applyNumberFormat="1" applyFont="1" applyFill="1" applyBorder="1" applyAlignment="1" applyProtection="1">
      <alignment horizontal="center" vertical="center" wrapText="1"/>
      <protection hidden="1"/>
    </xf>
    <xf numFmtId="49" fontId="8" fillId="25" borderId="13" xfId="82" applyNumberFormat="1" applyFont="1" applyFill="1" applyBorder="1" applyAlignment="1" applyProtection="1">
      <alignment horizontal="center" vertical="center" wrapText="1"/>
      <protection hidden="1"/>
    </xf>
    <xf numFmtId="0" fontId="8" fillId="0" borderId="20" xfId="0" applyFont="1" applyFill="1" applyBorder="1" applyAlignment="1">
      <alignment horizontal="center" vertical="center" wrapText="1"/>
    </xf>
    <xf numFmtId="0" fontId="8" fillId="25" borderId="20" xfId="0" applyFont="1" applyFill="1" applyBorder="1" applyAlignment="1">
      <alignment horizontal="center" vertical="center" wrapText="1"/>
    </xf>
    <xf numFmtId="0" fontId="8" fillId="25" borderId="22" xfId="0" applyFont="1" applyFill="1" applyBorder="1" applyAlignment="1">
      <alignment horizontal="left" vertical="center" wrapText="1"/>
    </xf>
    <xf numFmtId="0" fontId="8" fillId="25" borderId="24" xfId="0" applyFont="1" applyFill="1" applyBorder="1" applyAlignment="1">
      <alignment vertical="center" wrapText="1"/>
    </xf>
    <xf numFmtId="0" fontId="31" fillId="25" borderId="24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left" vertical="center" wrapText="1"/>
    </xf>
    <xf numFmtId="169" fontId="31" fillId="0" borderId="17" xfId="4" applyNumberFormat="1" applyFont="1" applyFill="1" applyBorder="1" applyAlignment="1">
      <alignment horizontal="right" vertical="center" wrapText="1"/>
    </xf>
    <xf numFmtId="169" fontId="31" fillId="0" borderId="12" xfId="0" applyNumberFormat="1" applyFont="1" applyFill="1" applyBorder="1" applyAlignment="1">
      <alignment horizontal="right" vertical="center" wrapText="1"/>
    </xf>
    <xf numFmtId="169" fontId="8" fillId="0" borderId="15" xfId="0" applyNumberFormat="1" applyFont="1" applyFill="1" applyBorder="1" applyAlignment="1">
      <alignment horizontal="right" vertical="center"/>
    </xf>
    <xf numFmtId="169" fontId="31" fillId="0" borderId="15" xfId="0" applyNumberFormat="1" applyFont="1" applyFill="1" applyBorder="1" applyAlignment="1">
      <alignment horizontal="right" vertical="center"/>
    </xf>
    <xf numFmtId="169" fontId="31" fillId="0" borderId="15" xfId="0" applyNumberFormat="1" applyFont="1" applyFill="1" applyBorder="1" applyAlignment="1">
      <alignment horizontal="right" vertical="center" wrapText="1"/>
    </xf>
    <xf numFmtId="169" fontId="8" fillId="0" borderId="15" xfId="0" applyNumberFormat="1" applyFont="1" applyFill="1" applyBorder="1" applyAlignment="1">
      <alignment horizontal="right" vertical="center" wrapText="1"/>
    </xf>
    <xf numFmtId="169" fontId="8" fillId="0" borderId="21" xfId="0" applyNumberFormat="1" applyFont="1" applyFill="1" applyBorder="1" applyAlignment="1">
      <alignment horizontal="right" vertical="center"/>
    </xf>
    <xf numFmtId="169" fontId="8" fillId="0" borderId="23" xfId="0" applyNumberFormat="1" applyFont="1" applyFill="1" applyBorder="1" applyAlignment="1">
      <alignment horizontal="right" vertical="center"/>
    </xf>
    <xf numFmtId="166" fontId="31" fillId="0" borderId="25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25" borderId="11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165" fontId="8" fillId="0" borderId="12" xfId="4" applyNumberFormat="1" applyFont="1" applyFill="1" applyBorder="1" applyAlignment="1">
      <alignment horizontal="center" vertical="center" wrapText="1"/>
    </xf>
    <xf numFmtId="165" fontId="8" fillId="0" borderId="15" xfId="4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67" applyFont="1" applyAlignment="1" applyProtection="1">
      <alignment horizontal="right" wrapText="1"/>
      <protection hidden="1"/>
    </xf>
    <xf numFmtId="49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83">
    <cellStyle name="20% - Акцент1 2" xfId="12"/>
    <cellStyle name="20% - Акцент2 2" xfId="13"/>
    <cellStyle name="20% - Акцент3 2" xfId="14"/>
    <cellStyle name="20% - Акцент4 2" xfId="15"/>
    <cellStyle name="20% - Акцент5 2" xfId="16"/>
    <cellStyle name="20% - Акцент6 2" xfId="17"/>
    <cellStyle name="40% - Акцент1 2" xfId="18"/>
    <cellStyle name="40% - Акцент2 2" xfId="19"/>
    <cellStyle name="40% - Акцент3 2" xfId="20"/>
    <cellStyle name="40% - Акцент4 2" xfId="21"/>
    <cellStyle name="40% - Акцент5 2" xfId="22"/>
    <cellStyle name="40% - Акцент6 2" xfId="23"/>
    <cellStyle name="60% - Акцент1 2" xfId="24"/>
    <cellStyle name="60% - Акцент2 2" xfId="25"/>
    <cellStyle name="60% - Акцент3 2" xfId="26"/>
    <cellStyle name="60% - Акцент4 2" xfId="27"/>
    <cellStyle name="60% - Акцент5 2" xfId="28"/>
    <cellStyle name="60% - Акцент6 2" xfId="29"/>
    <cellStyle name="Normal" xfId="1"/>
    <cellStyle name="Normal 2" xfId="5"/>
    <cellStyle name="Normal 3" xfId="6"/>
    <cellStyle name="Normal 3 2" xfId="10"/>
    <cellStyle name="Normal 3 2 2" xfId="60"/>
    <cellStyle name="Normal 3 2 3" xfId="75"/>
    <cellStyle name="Normal 3 3" xfId="8"/>
    <cellStyle name="Normal 3 3 2" xfId="58"/>
    <cellStyle name="Normal 3 4" xfId="57"/>
    <cellStyle name="Normal 3 5" xfId="73"/>
    <cellStyle name="Normal 4" xfId="9"/>
    <cellStyle name="Normal 4 2" xfId="11"/>
    <cellStyle name="Normal 4 2 2" xfId="61"/>
    <cellStyle name="Normal 4 2 3" xfId="76"/>
    <cellStyle name="Normal 4 3" xfId="59"/>
    <cellStyle name="Normal 4 4" xfId="74"/>
    <cellStyle name="Normal 5" xfId="30"/>
    <cellStyle name="Normal 5 2" xfId="62"/>
    <cellStyle name="Normal 5 3" xfId="77"/>
    <cellStyle name="Normal 6" xfId="56"/>
    <cellStyle name="Normal 7" xfId="64"/>
    <cellStyle name="Акцент1 2" xfId="31"/>
    <cellStyle name="Акцент2 2" xfId="32"/>
    <cellStyle name="Акцент3 2" xfId="33"/>
    <cellStyle name="Акцент4 2" xfId="34"/>
    <cellStyle name="Акцент5 2" xfId="35"/>
    <cellStyle name="Акцент6 2" xfId="36"/>
    <cellStyle name="Ввод  2" xfId="37"/>
    <cellStyle name="Вывод 2" xfId="38"/>
    <cellStyle name="Вычисление 2" xfId="39"/>
    <cellStyle name="Заголовок 1 2" xfId="40"/>
    <cellStyle name="Заголовок 2 2" xfId="41"/>
    <cellStyle name="Заголовок 3 2" xfId="42"/>
    <cellStyle name="Заголовок 4 2" xfId="43"/>
    <cellStyle name="Итог 2" xfId="44"/>
    <cellStyle name="Контрольная ячейка 2" xfId="45"/>
    <cellStyle name="Название 2" xfId="46"/>
    <cellStyle name="Нейтральный 2" xfId="47"/>
    <cellStyle name="Обычный" xfId="0" builtinId="0"/>
    <cellStyle name="Обычный 2" xfId="2"/>
    <cellStyle name="Обычный 2 2" xfId="7"/>
    <cellStyle name="Обычный 2 2 2" xfId="67"/>
    <cellStyle name="Обычный 2 2 3" xfId="66"/>
    <cellStyle name="Обычный 2 3" xfId="68"/>
    <cellStyle name="Обычный 2 4" xfId="69"/>
    <cellStyle name="Обычный 2 5" xfId="65"/>
    <cellStyle name="Обычный 2 6" xfId="81"/>
    <cellStyle name="Обычный 3" xfId="3"/>
    <cellStyle name="Обычный 3 2" xfId="70"/>
    <cellStyle name="Обычный 3 3" xfId="78"/>
    <cellStyle name="Обычный 4" xfId="55"/>
    <cellStyle name="Обычный 4 2" xfId="71"/>
    <cellStyle name="Обычный 4 3" xfId="79"/>
    <cellStyle name="Обычный 5" xfId="54"/>
    <cellStyle name="Обычный 6" xfId="63"/>
    <cellStyle name="Обычный 7" xfId="80"/>
    <cellStyle name="Обычный_tmp" xfId="82"/>
    <cellStyle name="Плохой 2" xfId="48"/>
    <cellStyle name="Пояснение 2" xfId="49"/>
    <cellStyle name="Примечание 2" xfId="50"/>
    <cellStyle name="Примечание 2 2" xfId="72"/>
    <cellStyle name="Связанная ячейка 2" xfId="51"/>
    <cellStyle name="Текст предупреждения 2" xfId="52"/>
    <cellStyle name="Финансовый 2" xfId="4"/>
    <cellStyle name="Хороший 2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5"/>
  <sheetViews>
    <sheetView tabSelected="1" zoomScale="90" zoomScaleNormal="90" zoomScaleSheetLayoutView="90" workbookViewId="0">
      <selection activeCell="B5" sqref="B5:D5"/>
    </sheetView>
  </sheetViews>
  <sheetFormatPr defaultRowHeight="20.25" x14ac:dyDescent="0.3"/>
  <cols>
    <col min="1" max="1" width="1.140625" style="2" customWidth="1"/>
    <col min="2" max="2" width="23.42578125" style="28" customWidth="1"/>
    <col min="3" max="3" width="61.85546875" style="29" customWidth="1"/>
    <col min="4" max="4" width="16.140625" style="31" customWidth="1"/>
    <col min="5" max="5" width="2.5703125" style="2" customWidth="1"/>
    <col min="6" max="6" width="20.7109375" style="2" customWidth="1"/>
    <col min="7" max="7" width="21" style="2" customWidth="1"/>
    <col min="8" max="16384" width="9.140625" style="2"/>
  </cols>
  <sheetData>
    <row r="1" spans="2:5" ht="18.75" customHeight="1" x14ac:dyDescent="0.3">
      <c r="B1" s="37"/>
      <c r="C1" s="71" t="s">
        <v>0</v>
      </c>
      <c r="D1" s="71"/>
      <c r="E1" s="1"/>
    </row>
    <row r="2" spans="2:5" ht="51" customHeight="1" x14ac:dyDescent="0.3">
      <c r="B2" s="37"/>
      <c r="C2" s="72" t="s">
        <v>173</v>
      </c>
      <c r="D2" s="72"/>
      <c r="E2" s="3"/>
    </row>
    <row r="3" spans="2:5" ht="18" customHeight="1" x14ac:dyDescent="0.3">
      <c r="B3" s="37"/>
      <c r="C3" s="72" t="s">
        <v>174</v>
      </c>
      <c r="D3" s="74"/>
      <c r="E3" s="3"/>
    </row>
    <row r="4" spans="2:5" ht="27" customHeight="1" x14ac:dyDescent="0.3">
      <c r="B4" s="73" t="s">
        <v>1</v>
      </c>
      <c r="C4" s="73"/>
      <c r="D4" s="73"/>
    </row>
    <row r="5" spans="2:5" ht="18.75" customHeight="1" x14ac:dyDescent="0.3">
      <c r="B5" s="73" t="s">
        <v>168</v>
      </c>
      <c r="C5" s="73"/>
      <c r="D5" s="73"/>
    </row>
    <row r="6" spans="2:5" ht="9" customHeight="1" thickBot="1" x14ac:dyDescent="0.35">
      <c r="B6" s="38"/>
      <c r="C6" s="39"/>
      <c r="D6" s="40"/>
    </row>
    <row r="7" spans="2:5" ht="15.75" customHeight="1" x14ac:dyDescent="0.3">
      <c r="B7" s="65" t="s">
        <v>2</v>
      </c>
      <c r="C7" s="67" t="s">
        <v>3</v>
      </c>
      <c r="D7" s="69" t="s">
        <v>4</v>
      </c>
    </row>
    <row r="8" spans="2:5" ht="15.75" customHeight="1" thickBot="1" x14ac:dyDescent="0.35">
      <c r="B8" s="66"/>
      <c r="C8" s="68"/>
      <c r="D8" s="70"/>
    </row>
    <row r="9" spans="2:5" ht="24.75" customHeight="1" thickBot="1" x14ac:dyDescent="0.35">
      <c r="B9" s="4" t="s">
        <v>5</v>
      </c>
      <c r="C9" s="34" t="s">
        <v>6</v>
      </c>
      <c r="D9" s="56">
        <f>D10+D17+D22+D27+D30+D33+D37+D42+D44+D49+D61</f>
        <v>210390.64009999999</v>
      </c>
    </row>
    <row r="10" spans="2:5" ht="25.5" customHeight="1" x14ac:dyDescent="0.3">
      <c r="B10" s="4" t="s">
        <v>7</v>
      </c>
      <c r="C10" s="5" t="s">
        <v>8</v>
      </c>
      <c r="D10" s="57">
        <f>SUM(D11:D16)</f>
        <v>141753.67499999999</v>
      </c>
    </row>
    <row r="11" spans="2:5" ht="178.5" x14ac:dyDescent="0.3">
      <c r="B11" s="9" t="s">
        <v>9</v>
      </c>
      <c r="C11" s="21" t="s">
        <v>148</v>
      </c>
      <c r="D11" s="58">
        <v>133374.99</v>
      </c>
    </row>
    <row r="12" spans="2:5" ht="127.5" x14ac:dyDescent="0.3">
      <c r="B12" s="9" t="s">
        <v>10</v>
      </c>
      <c r="C12" s="41" t="s">
        <v>149</v>
      </c>
      <c r="D12" s="58">
        <v>934.79</v>
      </c>
    </row>
    <row r="13" spans="2:5" ht="114.75" x14ac:dyDescent="0.3">
      <c r="B13" s="9" t="s">
        <v>11</v>
      </c>
      <c r="C13" s="41" t="s">
        <v>150</v>
      </c>
      <c r="D13" s="58">
        <v>7032.1369999999997</v>
      </c>
    </row>
    <row r="14" spans="2:5" ht="144.75" customHeight="1" x14ac:dyDescent="0.3">
      <c r="B14" s="9" t="s">
        <v>12</v>
      </c>
      <c r="C14" s="41" t="s">
        <v>151</v>
      </c>
      <c r="D14" s="58">
        <v>308</v>
      </c>
    </row>
    <row r="15" spans="2:5" ht="126.75" customHeight="1" x14ac:dyDescent="0.3">
      <c r="B15" s="9" t="s">
        <v>13</v>
      </c>
      <c r="C15" s="42" t="s">
        <v>152</v>
      </c>
      <c r="D15" s="58">
        <v>67.2</v>
      </c>
    </row>
    <row r="16" spans="2:5" ht="51" x14ac:dyDescent="0.3">
      <c r="B16" s="11" t="s">
        <v>155</v>
      </c>
      <c r="C16" s="42" t="s">
        <v>156</v>
      </c>
      <c r="D16" s="58">
        <v>36.558</v>
      </c>
    </row>
    <row r="17" spans="2:4" ht="54" customHeight="1" x14ac:dyDescent="0.3">
      <c r="B17" s="6" t="s">
        <v>14</v>
      </c>
      <c r="C17" s="7" t="s">
        <v>15</v>
      </c>
      <c r="D17" s="59">
        <f>SUM(D18:D21)</f>
        <v>22106.265100000001</v>
      </c>
    </row>
    <row r="18" spans="2:4" ht="71.25" customHeight="1" x14ac:dyDescent="0.3">
      <c r="B18" s="9" t="s">
        <v>16</v>
      </c>
      <c r="C18" s="41" t="s">
        <v>17</v>
      </c>
      <c r="D18" s="58">
        <v>11567.52219</v>
      </c>
    </row>
    <row r="19" spans="2:4" ht="87" customHeight="1" x14ac:dyDescent="0.3">
      <c r="B19" s="9" t="s">
        <v>18</v>
      </c>
      <c r="C19" s="41" t="s">
        <v>19</v>
      </c>
      <c r="D19" s="58">
        <v>56.501449999999998</v>
      </c>
    </row>
    <row r="20" spans="2:4" ht="73.5" customHeight="1" x14ac:dyDescent="0.3">
      <c r="B20" s="9" t="s">
        <v>20</v>
      </c>
      <c r="C20" s="41" t="s">
        <v>21</v>
      </c>
      <c r="D20" s="58">
        <v>11188.977559999999</v>
      </c>
    </row>
    <row r="21" spans="2:4" ht="73.5" customHeight="1" x14ac:dyDescent="0.3">
      <c r="B21" s="9" t="s">
        <v>22</v>
      </c>
      <c r="C21" s="41" t="s">
        <v>23</v>
      </c>
      <c r="D21" s="58">
        <v>-706.73609999999996</v>
      </c>
    </row>
    <row r="22" spans="2:4" ht="28.5" customHeight="1" x14ac:dyDescent="0.3">
      <c r="B22" s="8" t="s">
        <v>24</v>
      </c>
      <c r="C22" s="7" t="s">
        <v>25</v>
      </c>
      <c r="D22" s="60">
        <f>SUM(D23:D26)</f>
        <v>19381.7</v>
      </c>
    </row>
    <row r="23" spans="2:4" ht="30.75" customHeight="1" x14ac:dyDescent="0.3">
      <c r="B23" s="43" t="s">
        <v>26</v>
      </c>
      <c r="C23" s="44" t="s">
        <v>27</v>
      </c>
      <c r="D23" s="61">
        <v>18327.5</v>
      </c>
    </row>
    <row r="24" spans="2:4" ht="58.5" customHeight="1" x14ac:dyDescent="0.3">
      <c r="B24" s="43" t="s">
        <v>28</v>
      </c>
      <c r="C24" s="44" t="s">
        <v>29</v>
      </c>
      <c r="D24" s="61">
        <v>325</v>
      </c>
    </row>
    <row r="25" spans="2:4" ht="27" customHeight="1" x14ac:dyDescent="0.3">
      <c r="B25" s="9" t="s">
        <v>30</v>
      </c>
      <c r="C25" s="21" t="s">
        <v>31</v>
      </c>
      <c r="D25" s="58">
        <v>505.2</v>
      </c>
    </row>
    <row r="26" spans="2:4" ht="43.5" customHeight="1" x14ac:dyDescent="0.3">
      <c r="B26" s="9" t="s">
        <v>32</v>
      </c>
      <c r="C26" s="21" t="s">
        <v>33</v>
      </c>
      <c r="D26" s="58">
        <v>224</v>
      </c>
    </row>
    <row r="27" spans="2:4" ht="48" customHeight="1" x14ac:dyDescent="0.3">
      <c r="B27" s="9" t="s">
        <v>34</v>
      </c>
      <c r="C27" s="10" t="s">
        <v>35</v>
      </c>
      <c r="D27" s="59">
        <f>SUM(D28:D29)</f>
        <v>5661</v>
      </c>
    </row>
    <row r="28" spans="2:4" ht="24" customHeight="1" x14ac:dyDescent="0.3">
      <c r="B28" s="9" t="s">
        <v>36</v>
      </c>
      <c r="C28" s="15" t="s">
        <v>37</v>
      </c>
      <c r="D28" s="58">
        <v>96</v>
      </c>
    </row>
    <row r="29" spans="2:4" ht="25.5" customHeight="1" x14ac:dyDescent="0.3">
      <c r="B29" s="9" t="s">
        <v>38</v>
      </c>
      <c r="C29" s="15" t="s">
        <v>39</v>
      </c>
      <c r="D29" s="58">
        <v>5565</v>
      </c>
    </row>
    <row r="30" spans="2:4" ht="25.5" customHeight="1" x14ac:dyDescent="0.3">
      <c r="B30" s="11" t="s">
        <v>40</v>
      </c>
      <c r="C30" s="12" t="s">
        <v>41</v>
      </c>
      <c r="D30" s="60">
        <f>SUM(D31:D32)</f>
        <v>11446</v>
      </c>
    </row>
    <row r="31" spans="2:4" ht="45" customHeight="1" x14ac:dyDescent="0.3">
      <c r="B31" s="11" t="s">
        <v>42</v>
      </c>
      <c r="C31" s="21" t="s">
        <v>43</v>
      </c>
      <c r="D31" s="58">
        <v>11446</v>
      </c>
    </row>
    <row r="32" spans="2:4" ht="26.25" hidden="1" customHeight="1" x14ac:dyDescent="0.3">
      <c r="B32" s="11" t="s">
        <v>44</v>
      </c>
      <c r="C32" s="45" t="s">
        <v>45</v>
      </c>
      <c r="D32" s="58"/>
    </row>
    <row r="33" spans="2:4" s="13" customFormat="1" ht="54.75" customHeight="1" x14ac:dyDescent="0.3">
      <c r="B33" s="11" t="s">
        <v>46</v>
      </c>
      <c r="C33" s="12" t="s">
        <v>47</v>
      </c>
      <c r="D33" s="59">
        <f>SUM(D34:D36)</f>
        <v>5676</v>
      </c>
    </row>
    <row r="34" spans="2:4" ht="86.25" customHeight="1" x14ac:dyDescent="0.3">
      <c r="B34" s="11" t="s">
        <v>48</v>
      </c>
      <c r="C34" s="42" t="s">
        <v>49</v>
      </c>
      <c r="D34" s="58">
        <v>5676</v>
      </c>
    </row>
    <row r="35" spans="2:4" ht="30" hidden="1" customHeight="1" x14ac:dyDescent="0.3">
      <c r="B35" s="11" t="s">
        <v>50</v>
      </c>
      <c r="C35" s="45" t="s">
        <v>51</v>
      </c>
      <c r="D35" s="58"/>
    </row>
    <row r="36" spans="2:4" ht="30.75" hidden="1" customHeight="1" x14ac:dyDescent="0.3">
      <c r="B36" s="11" t="s">
        <v>52</v>
      </c>
      <c r="C36" s="46" t="s">
        <v>53</v>
      </c>
      <c r="D36" s="58"/>
    </row>
    <row r="37" spans="2:4" ht="37.5" customHeight="1" x14ac:dyDescent="0.3">
      <c r="B37" s="6" t="s">
        <v>54</v>
      </c>
      <c r="C37" s="7" t="s">
        <v>55</v>
      </c>
      <c r="D37" s="60">
        <f>SUM(D38:D41)</f>
        <v>53</v>
      </c>
    </row>
    <row r="38" spans="2:4" ht="33" customHeight="1" x14ac:dyDescent="0.3">
      <c r="B38" s="11" t="s">
        <v>56</v>
      </c>
      <c r="C38" s="21" t="s">
        <v>57</v>
      </c>
      <c r="D38" s="58">
        <v>50</v>
      </c>
    </row>
    <row r="39" spans="2:4" ht="24" customHeight="1" x14ac:dyDescent="0.3">
      <c r="B39" s="11" t="s">
        <v>58</v>
      </c>
      <c r="C39" s="21" t="s">
        <v>59</v>
      </c>
      <c r="D39" s="58">
        <v>3</v>
      </c>
    </row>
    <row r="40" spans="2:4" ht="25.5" hidden="1" customHeight="1" x14ac:dyDescent="0.3">
      <c r="B40" s="11" t="s">
        <v>60</v>
      </c>
      <c r="C40" s="21" t="s">
        <v>61</v>
      </c>
      <c r="D40" s="58">
        <v>0</v>
      </c>
    </row>
    <row r="41" spans="2:4" ht="31.5" hidden="1" customHeight="1" x14ac:dyDescent="0.3">
      <c r="B41" s="11" t="s">
        <v>62</v>
      </c>
      <c r="C41" s="21" t="s">
        <v>63</v>
      </c>
      <c r="D41" s="58">
        <v>0</v>
      </c>
    </row>
    <row r="42" spans="2:4" ht="39" hidden="1" customHeight="1" x14ac:dyDescent="0.3">
      <c r="B42" s="11" t="s">
        <v>64</v>
      </c>
      <c r="C42" s="7" t="s">
        <v>65</v>
      </c>
      <c r="D42" s="58">
        <f>D43</f>
        <v>0</v>
      </c>
    </row>
    <row r="43" spans="2:4" ht="35.25" hidden="1" customHeight="1" x14ac:dyDescent="0.3">
      <c r="B43" s="11" t="s">
        <v>66</v>
      </c>
      <c r="C43" s="21" t="s">
        <v>67</v>
      </c>
      <c r="D43" s="58">
        <v>0</v>
      </c>
    </row>
    <row r="44" spans="2:4" ht="37.5" customHeight="1" x14ac:dyDescent="0.3">
      <c r="B44" s="6" t="s">
        <v>68</v>
      </c>
      <c r="C44" s="7" t="s">
        <v>69</v>
      </c>
      <c r="D44" s="59">
        <f>SUM(D45:D48)</f>
        <v>1622</v>
      </c>
    </row>
    <row r="45" spans="2:4" ht="87.75" customHeight="1" x14ac:dyDescent="0.3">
      <c r="B45" s="11" t="s">
        <v>70</v>
      </c>
      <c r="C45" s="24" t="s">
        <v>71</v>
      </c>
      <c r="D45" s="58">
        <v>112</v>
      </c>
    </row>
    <row r="46" spans="2:4" ht="58.5" customHeight="1" x14ac:dyDescent="0.3">
      <c r="B46" s="11" t="s">
        <v>72</v>
      </c>
      <c r="C46" s="21" t="s">
        <v>73</v>
      </c>
      <c r="D46" s="58">
        <v>1510</v>
      </c>
    </row>
    <row r="47" spans="2:4" ht="66" hidden="1" customHeight="1" x14ac:dyDescent="0.3">
      <c r="B47" s="11" t="s">
        <v>74</v>
      </c>
      <c r="C47" s="21" t="s">
        <v>75</v>
      </c>
      <c r="D47" s="58"/>
    </row>
    <row r="48" spans="2:4" ht="60.75" hidden="1" customHeight="1" x14ac:dyDescent="0.3">
      <c r="B48" s="11" t="s">
        <v>76</v>
      </c>
      <c r="C48" s="21" t="s">
        <v>77</v>
      </c>
      <c r="D48" s="58"/>
    </row>
    <row r="49" spans="2:7" ht="25.5" customHeight="1" x14ac:dyDescent="0.3">
      <c r="B49" s="6" t="s">
        <v>78</v>
      </c>
      <c r="C49" s="7" t="s">
        <v>79</v>
      </c>
      <c r="D49" s="60">
        <f>SUM(D50:D60)</f>
        <v>2391</v>
      </c>
    </row>
    <row r="50" spans="2:7" ht="76.5" x14ac:dyDescent="0.3">
      <c r="B50" s="11" t="s">
        <v>157</v>
      </c>
      <c r="C50" s="14" t="s">
        <v>158</v>
      </c>
      <c r="D50" s="58">
        <v>8</v>
      </c>
    </row>
    <row r="51" spans="2:7" ht="77.25" customHeight="1" x14ac:dyDescent="0.3">
      <c r="B51" s="11" t="s">
        <v>80</v>
      </c>
      <c r="C51" s="14" t="s">
        <v>81</v>
      </c>
      <c r="D51" s="58">
        <v>22</v>
      </c>
    </row>
    <row r="52" spans="2:7" ht="77.25" customHeight="1" x14ac:dyDescent="0.3">
      <c r="B52" s="11" t="s">
        <v>159</v>
      </c>
      <c r="C52" s="15" t="s">
        <v>82</v>
      </c>
      <c r="D52" s="58">
        <v>4</v>
      </c>
    </row>
    <row r="53" spans="2:7" ht="64.5" customHeight="1" x14ac:dyDescent="0.3">
      <c r="B53" s="11" t="s">
        <v>83</v>
      </c>
      <c r="C53" s="16" t="s">
        <v>84</v>
      </c>
      <c r="D53" s="58">
        <v>40</v>
      </c>
    </row>
    <row r="54" spans="2:7" ht="87" customHeight="1" x14ac:dyDescent="0.3">
      <c r="B54" s="11" t="s">
        <v>85</v>
      </c>
      <c r="C54" s="14" t="s">
        <v>86</v>
      </c>
      <c r="D54" s="58">
        <v>1168</v>
      </c>
    </row>
    <row r="55" spans="2:7" ht="89.25" x14ac:dyDescent="0.3">
      <c r="B55" s="11" t="s">
        <v>160</v>
      </c>
      <c r="C55" s="14" t="s">
        <v>161</v>
      </c>
      <c r="D55" s="58">
        <v>1</v>
      </c>
    </row>
    <row r="56" spans="2:7" ht="65.25" customHeight="1" x14ac:dyDescent="0.3">
      <c r="B56" s="11" t="s">
        <v>87</v>
      </c>
      <c r="C56" s="14" t="s">
        <v>88</v>
      </c>
      <c r="D56" s="58">
        <v>48</v>
      </c>
    </row>
    <row r="57" spans="2:7" ht="63.75" x14ac:dyDescent="0.3">
      <c r="B57" s="11" t="s">
        <v>89</v>
      </c>
      <c r="C57" s="16" t="s">
        <v>90</v>
      </c>
      <c r="D57" s="58">
        <v>515</v>
      </c>
    </row>
    <row r="58" spans="2:7" ht="76.5" x14ac:dyDescent="0.3">
      <c r="B58" s="11" t="s">
        <v>91</v>
      </c>
      <c r="C58" s="14" t="s">
        <v>92</v>
      </c>
      <c r="D58" s="58">
        <v>569</v>
      </c>
    </row>
    <row r="59" spans="2:7" ht="51" x14ac:dyDescent="0.3">
      <c r="B59" s="11" t="s">
        <v>162</v>
      </c>
      <c r="C59" s="16" t="s">
        <v>163</v>
      </c>
      <c r="D59" s="58">
        <v>14</v>
      </c>
    </row>
    <row r="60" spans="2:7" ht="51" x14ac:dyDescent="0.3">
      <c r="B60" s="11" t="s">
        <v>164</v>
      </c>
      <c r="C60" s="14" t="s">
        <v>165</v>
      </c>
      <c r="D60" s="58">
        <v>2</v>
      </c>
    </row>
    <row r="61" spans="2:7" s="17" customFormat="1" ht="29.25" customHeight="1" x14ac:dyDescent="0.2">
      <c r="B61" s="11" t="s">
        <v>93</v>
      </c>
      <c r="C61" s="12" t="s">
        <v>94</v>
      </c>
      <c r="D61" s="59">
        <f>D62</f>
        <v>300</v>
      </c>
    </row>
    <row r="62" spans="2:7" s="17" customFormat="1" ht="34.5" customHeight="1" x14ac:dyDescent="0.2">
      <c r="B62" s="11" t="s">
        <v>95</v>
      </c>
      <c r="C62" s="21" t="s">
        <v>96</v>
      </c>
      <c r="D62" s="58">
        <v>300</v>
      </c>
    </row>
    <row r="63" spans="2:7" s="18" customFormat="1" ht="25.5" customHeight="1" x14ac:dyDescent="0.2">
      <c r="B63" s="11" t="s">
        <v>97</v>
      </c>
      <c r="C63" s="35" t="s">
        <v>98</v>
      </c>
      <c r="D63" s="59">
        <f>D64+D67+D79+D87</f>
        <v>3024372.4004600006</v>
      </c>
      <c r="F63" s="19"/>
      <c r="G63" s="19"/>
    </row>
    <row r="64" spans="2:7" s="13" customFormat="1" ht="34.5" customHeight="1" x14ac:dyDescent="0.3">
      <c r="B64" s="20" t="s">
        <v>99</v>
      </c>
      <c r="C64" s="21" t="s">
        <v>100</v>
      </c>
      <c r="D64" s="59">
        <f>SUM(D65:D66)</f>
        <v>484806.73800000001</v>
      </c>
      <c r="F64" s="22"/>
    </row>
    <row r="65" spans="2:6" ht="30.75" customHeight="1" x14ac:dyDescent="0.3">
      <c r="B65" s="20" t="s">
        <v>101</v>
      </c>
      <c r="C65" s="21" t="s">
        <v>102</v>
      </c>
      <c r="D65" s="58">
        <v>330284.353</v>
      </c>
      <c r="F65" s="13"/>
    </row>
    <row r="66" spans="2:6" ht="30.75" customHeight="1" x14ac:dyDescent="0.3">
      <c r="B66" s="20" t="s">
        <v>103</v>
      </c>
      <c r="C66" s="21" t="s">
        <v>104</v>
      </c>
      <c r="D66" s="58">
        <f>4522.385+150000</f>
        <v>154522.38500000001</v>
      </c>
      <c r="F66" s="13"/>
    </row>
    <row r="67" spans="2:6" ht="30.75" customHeight="1" x14ac:dyDescent="0.3">
      <c r="B67" s="20" t="s">
        <v>105</v>
      </c>
      <c r="C67" s="21" t="s">
        <v>106</v>
      </c>
      <c r="D67" s="59">
        <f>SUM(D68:D78)</f>
        <v>140846.18078999998</v>
      </c>
      <c r="F67" s="13"/>
    </row>
    <row r="68" spans="2:6" ht="65.25" customHeight="1" x14ac:dyDescent="0.3">
      <c r="B68" s="20" t="s">
        <v>166</v>
      </c>
      <c r="C68" s="21" t="s">
        <v>167</v>
      </c>
      <c r="D68" s="58"/>
      <c r="F68" s="13"/>
    </row>
    <row r="69" spans="2:6" ht="60.75" customHeight="1" x14ac:dyDescent="0.3">
      <c r="B69" s="20" t="s">
        <v>107</v>
      </c>
      <c r="C69" s="21" t="s">
        <v>108</v>
      </c>
      <c r="D69" s="58">
        <v>97342.555120000005</v>
      </c>
      <c r="F69" s="13"/>
    </row>
    <row r="70" spans="2:6" ht="60.75" customHeight="1" x14ac:dyDescent="0.3">
      <c r="B70" s="54" t="s">
        <v>169</v>
      </c>
      <c r="C70" s="55" t="s">
        <v>172</v>
      </c>
      <c r="D70" s="62">
        <v>7992</v>
      </c>
      <c r="F70" s="13"/>
    </row>
    <row r="71" spans="2:6" ht="57.75" customHeight="1" x14ac:dyDescent="0.3">
      <c r="B71" s="47" t="s">
        <v>109</v>
      </c>
      <c r="C71" s="23" t="s">
        <v>110</v>
      </c>
      <c r="D71" s="58"/>
      <c r="F71" s="13"/>
    </row>
    <row r="72" spans="2:6" ht="57.75" customHeight="1" x14ac:dyDescent="0.3">
      <c r="B72" s="47" t="s">
        <v>111</v>
      </c>
      <c r="C72" s="23" t="s">
        <v>112</v>
      </c>
      <c r="D72" s="58"/>
      <c r="F72" s="13"/>
    </row>
    <row r="73" spans="2:6" ht="38.25" customHeight="1" x14ac:dyDescent="0.3">
      <c r="B73" s="47" t="s">
        <v>113</v>
      </c>
      <c r="C73" s="23" t="s">
        <v>114</v>
      </c>
      <c r="D73" s="58">
        <v>18621.554349999999</v>
      </c>
      <c r="F73" s="13"/>
    </row>
    <row r="74" spans="2:6" ht="38.25" customHeight="1" x14ac:dyDescent="0.3">
      <c r="B74" s="47" t="s">
        <v>170</v>
      </c>
      <c r="C74" s="55" t="s">
        <v>171</v>
      </c>
      <c r="D74" s="58">
        <v>4706.92605</v>
      </c>
      <c r="F74" s="13"/>
    </row>
    <row r="75" spans="2:6" ht="38.25" customHeight="1" x14ac:dyDescent="0.3">
      <c r="B75" s="47" t="s">
        <v>115</v>
      </c>
      <c r="C75" s="55" t="s">
        <v>116</v>
      </c>
      <c r="D75" s="58">
        <v>104.73684</v>
      </c>
      <c r="F75" s="13"/>
    </row>
    <row r="76" spans="2:6" ht="53.25" customHeight="1" x14ac:dyDescent="0.3">
      <c r="B76" s="48" t="s">
        <v>117</v>
      </c>
      <c r="C76" s="24" t="s">
        <v>118</v>
      </c>
      <c r="D76" s="58">
        <v>7078.4084300000004</v>
      </c>
      <c r="F76" s="13"/>
    </row>
    <row r="77" spans="2:6" ht="53.25" customHeight="1" x14ac:dyDescent="0.3">
      <c r="B77" s="48" t="s">
        <v>119</v>
      </c>
      <c r="C77" s="24" t="s">
        <v>120</v>
      </c>
      <c r="D77" s="58"/>
      <c r="F77" s="13"/>
    </row>
    <row r="78" spans="2:6" ht="36" customHeight="1" x14ac:dyDescent="0.3">
      <c r="B78" s="48" t="s">
        <v>121</v>
      </c>
      <c r="C78" s="24" t="s">
        <v>122</v>
      </c>
      <c r="D78" s="58">
        <v>5000</v>
      </c>
      <c r="F78" s="13"/>
    </row>
    <row r="79" spans="2:6" s="13" customFormat="1" ht="38.25" customHeight="1" x14ac:dyDescent="0.3">
      <c r="B79" s="20" t="s">
        <v>123</v>
      </c>
      <c r="C79" s="21" t="s">
        <v>124</v>
      </c>
      <c r="D79" s="59">
        <f>SUM(D80:D86)</f>
        <v>2362091.8892600005</v>
      </c>
    </row>
    <row r="80" spans="2:6" s="13" customFormat="1" ht="48" customHeight="1" x14ac:dyDescent="0.3">
      <c r="B80" s="20" t="s">
        <v>125</v>
      </c>
      <c r="C80" s="21" t="s">
        <v>126</v>
      </c>
      <c r="D80" s="58">
        <f>230.4+611450.8006+1451261.07562+4204.8+22996.8+1134.72+520.08+30813.704+375.82953+18303.84123+9966.63084+14712.80832+20000-1448.48322-3807.06366</f>
        <v>2180715.9432600006</v>
      </c>
      <c r="F80" s="25"/>
    </row>
    <row r="81" spans="2:7" s="13" customFormat="1" ht="69" customHeight="1" x14ac:dyDescent="0.3">
      <c r="B81" s="20" t="s">
        <v>127</v>
      </c>
      <c r="C81" s="27" t="s">
        <v>128</v>
      </c>
      <c r="D81" s="58">
        <v>36066.576000000001</v>
      </c>
    </row>
    <row r="82" spans="2:7" s="13" customFormat="1" ht="63.75" x14ac:dyDescent="0.3">
      <c r="B82" s="20" t="s">
        <v>129</v>
      </c>
      <c r="C82" s="27" t="s">
        <v>130</v>
      </c>
      <c r="D82" s="58">
        <f>27903.867-5898.867</f>
        <v>22005</v>
      </c>
      <c r="G82" s="26"/>
    </row>
    <row r="83" spans="2:7" s="13" customFormat="1" ht="54.75" customHeight="1" x14ac:dyDescent="0.3">
      <c r="B83" s="20" t="s">
        <v>131</v>
      </c>
      <c r="C83" s="21" t="s">
        <v>132</v>
      </c>
      <c r="D83" s="58">
        <v>5820.0510000000004</v>
      </c>
    </row>
    <row r="84" spans="2:7" s="13" customFormat="1" ht="73.5" customHeight="1" x14ac:dyDescent="0.3">
      <c r="B84" s="11" t="s">
        <v>133</v>
      </c>
      <c r="C84" s="21" t="s">
        <v>134</v>
      </c>
      <c r="D84" s="58">
        <v>154</v>
      </c>
    </row>
    <row r="85" spans="2:7" s="13" customFormat="1" ht="46.5" customHeight="1" x14ac:dyDescent="0.3">
      <c r="B85" s="20" t="s">
        <v>135</v>
      </c>
      <c r="C85" s="21" t="s">
        <v>136</v>
      </c>
      <c r="D85" s="58">
        <f>116398.8+156.24</f>
        <v>116555.04000000001</v>
      </c>
    </row>
    <row r="86" spans="2:7" s="13" customFormat="1" ht="30" customHeight="1" x14ac:dyDescent="0.3">
      <c r="B86" s="11" t="s">
        <v>137</v>
      </c>
      <c r="C86" s="21" t="s">
        <v>138</v>
      </c>
      <c r="D86" s="58">
        <f>675.279+100</f>
        <v>775.279</v>
      </c>
    </row>
    <row r="87" spans="2:7" s="13" customFormat="1" ht="42" customHeight="1" x14ac:dyDescent="0.3">
      <c r="B87" s="20" t="s">
        <v>139</v>
      </c>
      <c r="C87" s="27" t="s">
        <v>140</v>
      </c>
      <c r="D87" s="59">
        <f>SUM(D88:D91)</f>
        <v>36627.592409999997</v>
      </c>
    </row>
    <row r="88" spans="2:7" s="13" customFormat="1" ht="129.75" customHeight="1" thickBot="1" x14ac:dyDescent="0.35">
      <c r="B88" s="49" t="s">
        <v>153</v>
      </c>
      <c r="C88" s="32" t="s">
        <v>154</v>
      </c>
      <c r="D88" s="58">
        <v>2265.48</v>
      </c>
    </row>
    <row r="89" spans="2:7" s="13" customFormat="1" ht="64.5" thickBot="1" x14ac:dyDescent="0.35">
      <c r="B89" s="49" t="s">
        <v>147</v>
      </c>
      <c r="C89" s="33" t="s">
        <v>146</v>
      </c>
      <c r="D89" s="58">
        <v>5815.9313099999999</v>
      </c>
    </row>
    <row r="90" spans="2:7" s="13" customFormat="1" ht="39.75" customHeight="1" thickBot="1" x14ac:dyDescent="0.35">
      <c r="B90" s="50" t="s">
        <v>141</v>
      </c>
      <c r="C90" s="36" t="s">
        <v>142</v>
      </c>
      <c r="D90" s="62"/>
    </row>
    <row r="91" spans="2:7" s="13" customFormat="1" ht="26.25" thickBot="1" x14ac:dyDescent="0.35">
      <c r="B91" s="50" t="s">
        <v>143</v>
      </c>
      <c r="C91" s="51" t="s">
        <v>144</v>
      </c>
      <c r="D91" s="63">
        <f>25283.8611+3262.32</f>
        <v>28546.181099999998</v>
      </c>
    </row>
    <row r="92" spans="2:7" s="13" customFormat="1" ht="29.25" customHeight="1" thickBot="1" x14ac:dyDescent="0.35">
      <c r="B92" s="52"/>
      <c r="C92" s="53" t="s">
        <v>145</v>
      </c>
      <c r="D92" s="64">
        <f>D63+D9</f>
        <v>3234763.0405600006</v>
      </c>
    </row>
    <row r="93" spans="2:7" x14ac:dyDescent="0.3">
      <c r="D93" s="30"/>
    </row>
    <row r="94" spans="2:7" x14ac:dyDescent="0.3">
      <c r="D94" s="30"/>
    </row>
    <row r="95" spans="2:7" x14ac:dyDescent="0.3">
      <c r="D95" s="30"/>
    </row>
  </sheetData>
  <mergeCells count="8">
    <mergeCell ref="B7:B8"/>
    <mergeCell ref="C7:C8"/>
    <mergeCell ref="D7:D8"/>
    <mergeCell ref="C1:D1"/>
    <mergeCell ref="C2:D2"/>
    <mergeCell ref="B4:D4"/>
    <mergeCell ref="B5:D5"/>
    <mergeCell ref="C3:D3"/>
  </mergeCells>
  <pageMargins left="0.43307086614173229" right="0" top="0.70866141732283472" bottom="0.19685039370078741" header="0.23622047244094491" footer="0.15748031496062992"/>
  <pageSetup paperSize="9" scale="94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Пр 1 на 2026</vt:lpstr>
      <vt:lpstr>' Пр 1 на 2026'!Заголовки_для_печати</vt:lpstr>
      <vt:lpstr>' Пр 1 на 2026'!Область_печати</vt:lpstr>
    </vt:vector>
  </TitlesOfParts>
  <Company>WareZ Provider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User</cp:lastModifiedBy>
  <cp:lastPrinted>2026-09-25T09:42:24Z</cp:lastPrinted>
  <dcterms:created xsi:type="dcterms:W3CDTF">2009-03-05T06:23:29Z</dcterms:created>
  <dcterms:modified xsi:type="dcterms:W3CDTF">2026-09-25T09:54:20Z</dcterms:modified>
</cp:coreProperties>
</file>